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820" windowHeight="9885" firstSheet="1" activeTab="2"/>
  </bookViews>
  <sheets>
    <sheet name="INGRESOS I. TRIMESTRE" sheetId="1" r:id="rId1"/>
    <sheet name="INGRESOS  II SEMESTRE" sheetId="3" r:id="rId2"/>
    <sheet name="GASTOS I. TRIMESTRE" sheetId="2" r:id="rId3"/>
  </sheets>
  <calcPr calcId="145621"/>
</workbook>
</file>

<file path=xl/calcChain.xml><?xml version="1.0" encoding="utf-8"?>
<calcChain xmlns="http://schemas.openxmlformats.org/spreadsheetml/2006/main">
  <c r="K38" i="2" l="1"/>
  <c r="J38" i="2"/>
  <c r="I38" i="2"/>
  <c r="H38" i="2"/>
  <c r="G38" i="2"/>
  <c r="F38" i="2"/>
  <c r="E38" i="2"/>
  <c r="D38" i="2"/>
  <c r="C38" i="2"/>
  <c r="K25" i="2"/>
  <c r="J25" i="2"/>
  <c r="I25" i="2"/>
  <c r="H25" i="2"/>
  <c r="G25" i="2"/>
  <c r="F25" i="2"/>
  <c r="E25" i="2"/>
  <c r="D25" i="2"/>
  <c r="C25" i="2"/>
  <c r="K20" i="2"/>
  <c r="J20" i="2"/>
  <c r="I20" i="2"/>
  <c r="H20" i="2"/>
  <c r="H5" i="2" s="1"/>
  <c r="G20" i="2"/>
  <c r="F20" i="2"/>
  <c r="E20" i="2"/>
  <c r="D20" i="2"/>
  <c r="D5" i="2" s="1"/>
  <c r="C20" i="2"/>
  <c r="K11" i="2"/>
  <c r="J11" i="2"/>
  <c r="I11" i="2"/>
  <c r="I5" i="2" s="1"/>
  <c r="H11" i="2"/>
  <c r="G11" i="2"/>
  <c r="F11" i="2"/>
  <c r="E11" i="2"/>
  <c r="E5" i="2" s="1"/>
  <c r="D11" i="2"/>
  <c r="C11" i="2"/>
  <c r="K6" i="2"/>
  <c r="J6" i="2"/>
  <c r="J5" i="2" s="1"/>
  <c r="I6" i="2"/>
  <c r="H6" i="2"/>
  <c r="G6" i="2"/>
  <c r="F6" i="2"/>
  <c r="F5" i="2" s="1"/>
  <c r="E6" i="2"/>
  <c r="D6" i="2"/>
  <c r="C6" i="2"/>
  <c r="K5" i="2"/>
  <c r="G5" i="2"/>
  <c r="C5" i="2"/>
  <c r="J19" i="3"/>
  <c r="I19" i="3"/>
  <c r="H19" i="3"/>
  <c r="G19" i="3"/>
  <c r="F19" i="3"/>
  <c r="E19" i="3"/>
  <c r="D19" i="3"/>
  <c r="C19" i="3"/>
  <c r="J5" i="3"/>
  <c r="I5" i="3"/>
  <c r="H5" i="3"/>
  <c r="G5" i="3"/>
  <c r="F5" i="3"/>
  <c r="E5" i="3"/>
  <c r="D5" i="3"/>
  <c r="C5" i="3"/>
  <c r="G10" i="1" l="1"/>
  <c r="H17" i="1"/>
  <c r="G17" i="1"/>
  <c r="H15" i="1" l="1"/>
  <c r="G15" i="1"/>
  <c r="J19" i="1" l="1"/>
  <c r="I19" i="1"/>
  <c r="H19" i="1"/>
  <c r="H5" i="1" s="1"/>
  <c r="G19" i="1"/>
  <c r="G5" i="1" s="1"/>
  <c r="F19" i="1"/>
  <c r="F5" i="1" s="1"/>
  <c r="E19" i="1"/>
  <c r="E5" i="1" s="1"/>
  <c r="D19" i="1"/>
  <c r="C19" i="1"/>
  <c r="C5" i="1" s="1"/>
  <c r="J5" i="1"/>
  <c r="I5" i="1"/>
  <c r="D5" i="1"/>
</calcChain>
</file>

<file path=xl/sharedStrings.xml><?xml version="1.0" encoding="utf-8"?>
<sst xmlns="http://schemas.openxmlformats.org/spreadsheetml/2006/main" count="103" uniqueCount="76">
  <si>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</si>
  <si>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</si>
  <si>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</si>
  <si>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</si>
  <si>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</si>
  <si>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</si>
  <si>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</si>
  <si>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</si>
  <si>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</si>
  <si>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</si>
  <si>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</si>
  <si>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</si>
  <si>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</si>
  <si>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</si>
  <si>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</si>
  <si>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</si>
  <si>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</si>
  <si>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VENTA DE ACTIVOS</t>
  </si>
  <si>
    <t>RENDIMIENTOS FINANCIEROS</t>
  </si>
  <si>
    <t xml:space="preserve">PRESUPUESTO INICIAL </t>
  </si>
  <si>
    <t>APROPIACION DEFINITIVA</t>
  </si>
  <si>
    <t xml:space="preserve">SALDO POR EJECUTAR  </t>
  </si>
  <si>
    <t>CUENTAS DE PLANEACION Y PPTO</t>
  </si>
  <si>
    <t xml:space="preserve">TOTAL GASTOS DE  FUNCIONAMIENTO  </t>
  </si>
  <si>
    <t>TOTAL  SERVICIOS PERSONALES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</si>
  <si>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</si>
  <si>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</si>
  <si>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</si>
  <si>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</si>
  <si>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</si>
  <si>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</si>
  <si>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</si>
  <si>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</si>
  <si>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</si>
  <si>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</si>
  <si>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</si>
  <si>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</si>
  <si>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</si>
  <si>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 xml:space="preserve">PLAN DEPARTAMENTAL DEL AGUA DEL HULA –SIN SITUACION DE FONDOS </t>
  </si>
  <si>
    <t>PPTOINICIAL</t>
  </si>
  <si>
    <t>EJECUCION  PRESUPUESTAL  DE  INGRESOS   ENERO  01  AL  31  DE MARZO   DE  2018</t>
  </si>
  <si>
    <t>ADICIONES</t>
  </si>
  <si>
    <t>REDUCCIONES</t>
  </si>
  <si>
    <t>RECURSOS SIN SITUACION DE FONDOS</t>
  </si>
  <si>
    <t>PLAN DEPARTAMENTAL DEL AGUA DEL HUILA</t>
  </si>
  <si>
    <t xml:space="preserve">FONDO  NAL. DE DESASTRES  </t>
  </si>
  <si>
    <t>CREDITOS</t>
  </si>
  <si>
    <t>CONTRCREDITOS</t>
  </si>
  <si>
    <t xml:space="preserve">DISPONIBILIDAD FINAL </t>
  </si>
  <si>
    <t xml:space="preserve">APROPIACION  INICIAL  </t>
  </si>
  <si>
    <t xml:space="preserve">PLAN DEPARTAMENTAL DEL AGUA DEL HUILA </t>
  </si>
  <si>
    <t xml:space="preserve">EJECUCION   ACUMULADA </t>
  </si>
  <si>
    <t xml:space="preserve">GIRO    ACUMULADO  </t>
  </si>
  <si>
    <t>PLAN  DEPARTAMENTAL DEL AGUA DEL HUILA</t>
  </si>
  <si>
    <t>EJECUCION  PRESUPUESTAL  DE  INGRESOS   MARZO  01 AL  31  DE  2019</t>
  </si>
  <si>
    <t>REGALIAS  BIENIO  2019- 2020</t>
  </si>
  <si>
    <t>OCAD REGALIAS</t>
  </si>
  <si>
    <t xml:space="preserve">REGALIAS DISPONIBILIDAD INICIAL </t>
  </si>
  <si>
    <t xml:space="preserve">PROYECTOS CON SITUACION DE FONDOS </t>
  </si>
  <si>
    <t xml:space="preserve">OCAD REGALIAS  </t>
  </si>
  <si>
    <t xml:space="preserve">PROYECTOS OCAD - LAS GRANJAS NEIVA - ACUERDO 13-2018 </t>
  </si>
  <si>
    <t xml:space="preserve">PROYECTOS OCAD - LA CAÑADA AGRADO  - ACUERDO 24-2015 </t>
  </si>
  <si>
    <t xml:space="preserve">OCAD  - SIN SITUACION DE FONDOS </t>
  </si>
  <si>
    <t xml:space="preserve">PROYECTOS OCAD  S.S.F. </t>
  </si>
  <si>
    <t>EJECUCION PRESUPUESTAL DE  GASTOS   ENERO A    MARZO  DE  2019</t>
  </si>
  <si>
    <t xml:space="preserve">GASTOS  GENERALES </t>
  </si>
  <si>
    <t xml:space="preserve">Convenio Interadministrativo 9677-PPAL001-675-2017  </t>
  </si>
  <si>
    <t xml:space="preserve">BIENIO   2019  - 2020 </t>
  </si>
  <si>
    <t xml:space="preserve">OCAD -  REGALIAS </t>
  </si>
  <si>
    <t xml:space="preserve">FONDOS DE COMPENSACION REGIONAL  </t>
  </si>
  <si>
    <t>PROYECTOS CON SITUACION DE FONDOS   (FCR 40%)</t>
  </si>
  <si>
    <t>PROYECTOS SIN  SITUACION DE FONDOS   (FCR 60%)</t>
  </si>
  <si>
    <t xml:space="preserve">REGALIAS DIRECTAS </t>
  </si>
  <si>
    <t xml:space="preserve">ASIGNACION DIRECTA  - DPTO </t>
  </si>
  <si>
    <t xml:space="preserve">ASIGNACION DIRECTA  -  MUNICIPIOS  </t>
  </si>
  <si>
    <t>OCAD -  REGALIAS . C.S.F.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</si>
</sst>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center" vertical="justify"/>
    </xf>
    <xf numFmtId="0" fontId="5" fillId="4" borderId="1" xfId="0" applyFont="1" applyFill="1" applyBorder="1"/>
    <xf numFmtId="4" fontId="5" fillId="4" borderId="1" xfId="0" applyNumberFormat="1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6" fillId="5" borderId="1" xfId="0" quotePrefix="1" applyFont="1" applyFill="1" applyBorder="1"/>
    <xf numFmtId="4" fontId="6" fillId="5" borderId="1" xfId="0" applyNumberFormat="1" applyFont="1" applyFill="1" applyBorder="1"/>
    <xf numFmtId="0" fontId="6" fillId="5" borderId="0" xfId="0" applyFont="1" applyFill="1" applyBorder="1"/>
    <xf numFmtId="0" fontId="1" fillId="5" borderId="0" xfId="0" applyFont="1" applyFill="1"/>
    <xf numFmtId="0" fontId="3" fillId="0" borderId="0" xfId="0" applyFont="1"/>
    <xf numFmtId="0" fontId="0" fillId="0" borderId="0" xfId="0" applyFont="1"/>
    <xf numFmtId="0" fontId="4" fillId="6" borderId="1" xfId="0" applyFont="1" applyFill="1" applyBorder="1"/>
    <xf numFmtId="4" fontId="4" fillId="6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0" fontId="7" fillId="0" borderId="2" xfId="0" applyFont="1" applyFill="1" applyBorder="1"/>
    <xf numFmtId="4" fontId="7" fillId="0" borderId="2" xfId="0" applyNumberFormat="1" applyFont="1" applyFill="1" applyBorder="1"/>
    <xf numFmtId="0" fontId="5" fillId="5" borderId="2" xfId="0" applyFont="1" applyFill="1" applyBorder="1"/>
    <xf numFmtId="4" fontId="5" fillId="5" borderId="2" xfId="0" applyNumberFormat="1" applyFont="1" applyFill="1" applyBorder="1"/>
    <xf numFmtId="0" fontId="1" fillId="5" borderId="2" xfId="0" applyFont="1" applyFill="1" applyBorder="1"/>
    <xf numFmtId="0" fontId="7" fillId="0" borderId="0" xfId="0" applyFont="1"/>
    <xf numFmtId="4" fontId="7" fillId="0" borderId="0" xfId="0" applyNumberFormat="1" applyFont="1"/>
    <xf numFmtId="4" fontId="1" fillId="0" borderId="0" xfId="0" applyNumberFormat="1" applyFont="1" applyFill="1" applyBorder="1"/>
    <xf numFmtId="4" fontId="7" fillId="0" borderId="1" xfId="0" applyNumberFormat="1" applyFont="1" applyFill="1" applyBorder="1"/>
    <xf numFmtId="0" fontId="7" fillId="0" borderId="1" xfId="0" applyFont="1" applyFill="1" applyBorder="1"/>
    <xf numFmtId="0" fontId="5" fillId="0" borderId="0" xfId="0" applyFont="1"/>
    <xf numFmtId="0" fontId="7" fillId="0" borderId="0" xfId="0" applyFont="1" applyFill="1"/>
    <xf numFmtId="0" fontId="4" fillId="6" borderId="0" xfId="0" applyFont="1" applyFill="1" applyBorder="1"/>
    <xf numFmtId="0" fontId="4" fillId="6" borderId="0" xfId="0" applyFont="1" applyFill="1"/>
    <xf numFmtId="0" fontId="1" fillId="5" borderId="0" xfId="0" applyFont="1" applyFill="1" applyBorder="1"/>
    <xf numFmtId="0" fontId="5" fillId="5" borderId="0" xfId="0" applyFont="1" applyFill="1"/>
    <xf numFmtId="0" fontId="0" fillId="0" borderId="0" xfId="0" applyBorder="1"/>
    <xf numFmtId="0" fontId="4" fillId="2" borderId="3" xfId="0" applyFont="1" applyFill="1" applyBorder="1" applyAlignment="1">
      <alignment horizontal="left" vertical="justify"/>
    </xf>
    <xf numFmtId="0" fontId="4" fillId="2" borderId="3" xfId="0" applyFont="1" applyFill="1" applyBorder="1" applyAlignment="1">
      <alignment vertical="justify"/>
    </xf>
    <xf numFmtId="4" fontId="4" fillId="2" borderId="3" xfId="0" applyNumberFormat="1" applyFont="1" applyFill="1" applyBorder="1" applyAlignment="1">
      <alignment horizontal="center" vertical="justify"/>
    </xf>
    <xf numFmtId="4" fontId="4" fillId="3" borderId="3" xfId="0" applyNumberFormat="1" applyFont="1" applyFill="1" applyBorder="1" applyAlignment="1">
      <alignment horizontal="center" vertical="justify"/>
    </xf>
    <xf numFmtId="0" fontId="0" fillId="0" borderId="1" xfId="0" quotePrefix="1" applyFill="1" applyBorder="1"/>
    <xf numFmtId="4" fontId="0" fillId="0" borderId="1" xfId="0" applyNumberFormat="1" applyFill="1" applyBorder="1"/>
    <xf numFmtId="0" fontId="5" fillId="5" borderId="1" xfId="0" applyFont="1" applyFill="1" applyBorder="1"/>
    <xf numFmtId="4" fontId="5" fillId="5" borderId="1" xfId="0" applyNumberFormat="1" applyFont="1" applyFill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0" fontId="6" fillId="0" borderId="0" xfId="0" applyFont="1"/>
    <xf numFmtId="0" fontId="6" fillId="5" borderId="1" xfId="0" quotePrefix="1" applyFont="1" applyFill="1" applyBorder="1" applyAlignment="1">
      <alignment horizontal="right"/>
    </xf>
    <xf numFmtId="0" fontId="0" fillId="0" borderId="0" xfId="0" applyFill="1" applyBorder="1"/>
    <xf numFmtId="4" fontId="9" fillId="0" borderId="0" xfId="0" applyNumberFormat="1" applyFont="1"/>
    <xf numFmtId="0" fontId="10" fillId="2" borderId="1" xfId="0" applyFont="1" applyFill="1" applyBorder="1" applyAlignment="1">
      <alignment horizontal="left" vertical="justify"/>
    </xf>
    <xf numFmtId="0" fontId="4" fillId="2" borderId="1" xfId="0" applyFont="1" applyFill="1" applyBorder="1" applyAlignment="1">
      <alignment horizontal="center" vertical="justify"/>
    </xf>
    <xf numFmtId="4" fontId="4" fillId="7" borderId="1" xfId="0" applyNumberFormat="1" applyFont="1" applyFill="1" applyBorder="1" applyAlignment="1">
      <alignment horizontal="center" vertical="justify"/>
    </xf>
    <xf numFmtId="4" fontId="4" fillId="3" borderId="1" xfId="0" applyNumberFormat="1" applyFont="1" applyFill="1" applyBorder="1" applyAlignment="1">
      <alignment horizontal="center" vertical="justify"/>
    </xf>
    <xf numFmtId="4" fontId="4" fillId="2" borderId="4" xfId="0" applyNumberFormat="1" applyFont="1" applyFill="1" applyBorder="1" applyAlignment="1">
      <alignment horizontal="center" vertical="justify"/>
    </xf>
    <xf numFmtId="0" fontId="1" fillId="0" borderId="4" xfId="0" applyFont="1" applyFill="1" applyBorder="1"/>
    <xf numFmtId="0" fontId="1" fillId="0" borderId="1" xfId="0" applyFont="1" applyFill="1" applyBorder="1"/>
    <xf numFmtId="0" fontId="6" fillId="5" borderId="4" xfId="0" applyFont="1" applyFill="1" applyBorder="1"/>
    <xf numFmtId="0" fontId="6" fillId="5" borderId="1" xfId="0" applyFont="1" applyFill="1" applyBorder="1"/>
    <xf numFmtId="0" fontId="6" fillId="0" borderId="0" xfId="0" applyFont="1" applyFill="1" applyBorder="1"/>
    <xf numFmtId="0" fontId="1" fillId="0" borderId="0" xfId="0" applyFont="1"/>
    <xf numFmtId="0" fontId="5" fillId="0" borderId="2" xfId="0" applyFont="1" applyFill="1" applyBorder="1"/>
    <xf numFmtId="4" fontId="1" fillId="5" borderId="2" xfId="0" applyNumberFormat="1" applyFont="1" applyFill="1" applyBorder="1"/>
    <xf numFmtId="0" fontId="0" fillId="0" borderId="2" xfId="0" applyFill="1" applyBorder="1"/>
    <xf numFmtId="4" fontId="0" fillId="0" borderId="2" xfId="0" applyNumberFormat="1" applyFill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5" fillId="0" borderId="2" xfId="0" applyNumberFormat="1" applyFont="1" applyFill="1" applyBorder="1"/>
    <xf numFmtId="0" fontId="6" fillId="5" borderId="0" xfId="0" applyFont="1" applyFill="1"/>
    <xf numFmtId="0" fontId="1" fillId="4" borderId="1" xfId="0" applyFont="1" applyFill="1" applyBorder="1"/>
    <xf numFmtId="0" fontId="11" fillId="2" borderId="1" xfId="0" applyFont="1" applyFill="1" applyBorder="1" applyAlignment="1">
      <alignment horizontal="center" vertical="justify"/>
    </xf>
    <xf numFmtId="4" fontId="11" fillId="2" borderId="1" xfId="0" applyNumberFormat="1" applyFont="1" applyFill="1" applyBorder="1" applyAlignment="1">
      <alignment horizontal="center" vertical="justify"/>
    </xf>
    <xf numFmtId="4" fontId="11" fillId="2" borderId="1" xfId="0" applyNumberFormat="1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>
      <alignment horizontal="center" vertical="justify"/>
    </xf>
    <xf numFmtId="4" fontId="12" fillId="8" borderId="1" xfId="0" applyNumberFormat="1" applyFont="1" applyFill="1" applyBorder="1" applyAlignment="1">
      <alignment horizontal="center" vertical="justify"/>
    </xf>
    <xf numFmtId="4" fontId="12" fillId="3" borderId="1" xfId="0" applyNumberFormat="1" applyFont="1" applyFill="1" applyBorder="1" applyAlignment="1">
      <alignment horizontal="center" vertical="justify"/>
    </xf>
    <xf numFmtId="0" fontId="1" fillId="0" borderId="2" xfId="0" applyFont="1" applyFill="1" applyBorder="1"/>
    <xf numFmtId="4" fontId="1" fillId="0" borderId="2" xfId="0" applyNumberFormat="1" applyFont="1" applyFill="1" applyBorder="1"/>
    <xf numFmtId="0" fontId="5" fillId="9" borderId="0" xfId="0" applyFont="1" applyFill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7" fillId="0" borderId="0" xfId="0" applyFont="1" applyBorder="1"/>
    <xf numFmtId="0" fontId="7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C30" sqref="C30"/>
    </sheetView>
  </sheetViews>
  <sheetFormatPr baseColWidth="10" defaultRowHeight="15" x14ac:dyDescent="0.25"/>
  <cols>
    <col min="1" max="1" width="5.7109375" customWidth="1"/>
    <col min="2" max="2" width="29.140625" customWidth="1"/>
    <col min="3" max="3" width="16" customWidth="1"/>
    <col min="4" max="4" width="16.28515625" customWidth="1"/>
    <col min="5" max="5" width="14" customWidth="1"/>
    <col min="6" max="6" width="16.140625" customWidth="1"/>
    <col min="7" max="7" width="17.140625" customWidth="1"/>
    <col min="8" max="8" width="16.28515625" customWidth="1"/>
    <col min="9" max="9" width="16.7109375" customWidth="1"/>
    <col min="10" max="10" width="14" customWidth="1"/>
    <col min="11" max="11" width="17" customWidth="1"/>
    <col min="12" max="12" width="13.7109375" bestFit="1" customWidth="1"/>
  </cols>
  <sheetData>
    <row r="1" spans="1:12" ht="21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2" ht="19.5" customHeight="1" x14ac:dyDescent="0.25">
      <c r="A2" s="65" t="s">
        <v>40</v>
      </c>
      <c r="B2" s="65"/>
      <c r="C2" s="65"/>
      <c r="D2" s="65"/>
      <c r="E2" s="65"/>
      <c r="F2" s="65"/>
      <c r="G2" s="65"/>
      <c r="H2" s="65"/>
      <c r="I2" s="65"/>
      <c r="J2" s="65"/>
    </row>
    <row r="3" spans="1:12" x14ac:dyDescent="0.25">
      <c r="A3" s="1"/>
      <c r="C3" s="2"/>
      <c r="D3" s="2"/>
      <c r="E3" s="2"/>
      <c r="F3" s="2"/>
      <c r="G3" s="2"/>
      <c r="H3" s="2"/>
      <c r="I3" s="2"/>
      <c r="J3" s="2"/>
    </row>
    <row r="4" spans="1:12" ht="27" customHeight="1" x14ac:dyDescent="0.25">
      <c r="A4" s="36" t="s">
        <v>1</v>
      </c>
      <c r="B4" s="37" t="s">
        <v>2</v>
      </c>
      <c r="C4" s="38" t="s">
        <v>39</v>
      </c>
      <c r="D4" s="38" t="s">
        <v>41</v>
      </c>
      <c r="E4" s="38" t="s">
        <v>42</v>
      </c>
      <c r="F4" s="38" t="s">
        <v>3</v>
      </c>
      <c r="G4" s="38" t="s">
        <v>4</v>
      </c>
      <c r="H4" s="39" t="s">
        <v>5</v>
      </c>
      <c r="I4" s="38" t="s">
        <v>6</v>
      </c>
      <c r="J4" s="38" t="s">
        <v>7</v>
      </c>
    </row>
    <row r="5" spans="1:12" s="6" customFormat="1" ht="14.25" customHeight="1" x14ac:dyDescent="0.25">
      <c r="A5" s="4">
        <v>1</v>
      </c>
      <c r="B5" s="4" t="s">
        <v>8</v>
      </c>
      <c r="C5" s="5">
        <f t="shared" ref="C5:J5" si="0">+C7+C9+C15+C19</f>
        <v>60901600459</v>
      </c>
      <c r="D5" s="5">
        <f t="shared" si="0"/>
        <v>7285695965.0400105</v>
      </c>
      <c r="E5" s="5">
        <f t="shared" si="0"/>
        <v>352007580.25001001</v>
      </c>
      <c r="F5" s="5">
        <f t="shared" si="0"/>
        <v>67835288843.790001</v>
      </c>
      <c r="G5" s="5">
        <f t="shared" si="0"/>
        <v>38999816973.670013</v>
      </c>
      <c r="H5" s="5">
        <f t="shared" si="0"/>
        <v>38191433071.670013</v>
      </c>
      <c r="I5" s="5">
        <f t="shared" si="0"/>
        <v>28835471870.119987</v>
      </c>
      <c r="J5" s="5">
        <f t="shared" si="0"/>
        <v>808383901.99999905</v>
      </c>
    </row>
    <row r="6" spans="1:12" s="6" customFormat="1" ht="18.75" customHeight="1" x14ac:dyDescent="0.25">
      <c r="A6" s="7"/>
      <c r="B6" s="7"/>
      <c r="C6" s="8"/>
      <c r="D6" s="8"/>
      <c r="E6" s="8"/>
      <c r="F6" s="8"/>
      <c r="G6" s="8"/>
      <c r="H6" s="8"/>
      <c r="I6" s="8"/>
      <c r="J6" s="8"/>
      <c r="L6" s="26"/>
    </row>
    <row r="7" spans="1:12" s="11" customFormat="1" ht="14.25" customHeight="1" x14ac:dyDescent="0.2">
      <c r="A7" s="47" t="s">
        <v>9</v>
      </c>
      <c r="B7" s="9" t="s">
        <v>10</v>
      </c>
      <c r="C7" s="10">
        <v>12411114361</v>
      </c>
      <c r="D7" s="10">
        <v>6898844365.0400009</v>
      </c>
      <c r="E7" s="10">
        <v>0</v>
      </c>
      <c r="F7" s="10">
        <v>19309958726.040001</v>
      </c>
      <c r="G7" s="10">
        <v>19309958726.040001</v>
      </c>
      <c r="H7" s="10">
        <v>19309958726.040001</v>
      </c>
      <c r="I7" s="10">
        <v>0</v>
      </c>
      <c r="J7" s="10">
        <v>0</v>
      </c>
    </row>
    <row r="8" spans="1:12" ht="11.25" customHeight="1" x14ac:dyDescent="0.25">
      <c r="A8" s="40"/>
      <c r="B8" s="40"/>
      <c r="C8" s="41"/>
      <c r="D8" s="41"/>
      <c r="E8" s="41"/>
      <c r="F8" s="41"/>
      <c r="G8" s="41"/>
      <c r="H8" s="41"/>
      <c r="I8" s="41"/>
      <c r="J8" s="41"/>
      <c r="K8" s="2"/>
    </row>
    <row r="9" spans="1:12" s="29" customFormat="1" ht="12.75" x14ac:dyDescent="0.2">
      <c r="A9" s="21">
        <v>2</v>
      </c>
      <c r="B9" s="21" t="s">
        <v>11</v>
      </c>
      <c r="C9" s="22">
        <v>17893392402</v>
      </c>
      <c r="D9" s="22">
        <v>386851600</v>
      </c>
      <c r="E9" s="22">
        <v>352007580.25</v>
      </c>
      <c r="F9" s="22">
        <v>17928236421.75</v>
      </c>
      <c r="G9" s="22">
        <v>2975035470.749999</v>
      </c>
      <c r="H9" s="22">
        <v>2166651568.75</v>
      </c>
      <c r="I9" s="22">
        <v>14953200951</v>
      </c>
      <c r="J9" s="22">
        <v>808383901.99999905</v>
      </c>
    </row>
    <row r="10" spans="1:12" s="24" customFormat="1" ht="12.75" x14ac:dyDescent="0.2">
      <c r="A10" s="19">
        <v>21</v>
      </c>
      <c r="B10" s="19" t="s">
        <v>12</v>
      </c>
      <c r="C10" s="20">
        <v>14574159664</v>
      </c>
      <c r="D10" s="20">
        <v>9.9999999999999995E-7</v>
      </c>
      <c r="E10" s="20">
        <v>9.9999999999999995E-7</v>
      </c>
      <c r="F10" s="20">
        <v>14574159664</v>
      </c>
      <c r="G10" s="20">
        <f>1864549276+400988</f>
        <v>1864950264</v>
      </c>
      <c r="H10" s="20">
        <v>1351737936</v>
      </c>
      <c r="I10" s="20">
        <v>12709610388.000002</v>
      </c>
      <c r="J10" s="20">
        <v>512811339.99999881</v>
      </c>
    </row>
    <row r="11" spans="1:12" s="24" customFormat="1" ht="12.75" x14ac:dyDescent="0.2">
      <c r="A11" s="19">
        <v>22</v>
      </c>
      <c r="B11" s="19" t="s">
        <v>13</v>
      </c>
      <c r="C11" s="20">
        <v>7127241</v>
      </c>
      <c r="D11" s="20">
        <v>9.9999999999999995E-7</v>
      </c>
      <c r="E11" s="20">
        <v>9.9999999999999995E-7</v>
      </c>
      <c r="F11" s="20">
        <v>7127241</v>
      </c>
      <c r="G11" s="20">
        <v>2033890.000001</v>
      </c>
      <c r="H11" s="20">
        <v>1446066.000001</v>
      </c>
      <c r="I11" s="20">
        <v>5093350.9999989998</v>
      </c>
      <c r="J11" s="20">
        <v>587824</v>
      </c>
    </row>
    <row r="12" spans="1:12" s="24" customFormat="1" ht="12.75" x14ac:dyDescent="0.2">
      <c r="A12" s="19">
        <v>23</v>
      </c>
      <c r="B12" s="19" t="s">
        <v>14</v>
      </c>
      <c r="C12" s="20">
        <v>2496913400</v>
      </c>
      <c r="D12" s="20">
        <v>9.9999999999999995E-7</v>
      </c>
      <c r="E12" s="20">
        <v>9.9999999999999995E-7</v>
      </c>
      <c r="F12" s="20">
        <v>2496913400</v>
      </c>
      <c r="G12" s="20">
        <v>258015200.00000101</v>
      </c>
      <c r="H12" s="20">
        <v>258015200.00000101</v>
      </c>
      <c r="I12" s="20">
        <v>2238898199.999999</v>
      </c>
      <c r="J12" s="20">
        <v>0</v>
      </c>
    </row>
    <row r="13" spans="1:12" s="24" customFormat="1" ht="12.75" x14ac:dyDescent="0.2">
      <c r="A13" s="19">
        <v>24</v>
      </c>
      <c r="B13" s="19" t="s">
        <v>15</v>
      </c>
      <c r="C13" s="20">
        <v>815192097</v>
      </c>
      <c r="D13" s="20">
        <v>386851600</v>
      </c>
      <c r="E13" s="20">
        <v>352007580.25</v>
      </c>
      <c r="F13" s="20">
        <v>850036116.75</v>
      </c>
      <c r="G13" s="20">
        <v>850036116.75000095</v>
      </c>
      <c r="H13" s="20">
        <v>555452366.75000095</v>
      </c>
      <c r="I13" s="20">
        <v>-9.5367431640625E-7</v>
      </c>
      <c r="J13" s="20">
        <v>294583750</v>
      </c>
    </row>
    <row r="14" spans="1:12" s="29" customFormat="1" ht="12.75" x14ac:dyDescent="0.2">
      <c r="A14" s="19"/>
      <c r="B14" s="19"/>
      <c r="C14" s="20"/>
      <c r="D14" s="20"/>
      <c r="E14" s="20"/>
      <c r="F14" s="20"/>
      <c r="G14" s="20"/>
      <c r="H14" s="20"/>
      <c r="I14" s="20"/>
      <c r="J14" s="20"/>
    </row>
    <row r="15" spans="1:12" s="29" customFormat="1" ht="12.75" x14ac:dyDescent="0.2">
      <c r="A15" s="21">
        <v>3</v>
      </c>
      <c r="B15" s="21" t="s">
        <v>16</v>
      </c>
      <c r="C15" s="22">
        <v>15388191</v>
      </c>
      <c r="D15" s="22">
        <v>9.9999999999999995E-7</v>
      </c>
      <c r="E15" s="22">
        <v>9.9999999999999995E-7</v>
      </c>
      <c r="F15" s="22">
        <v>15388191</v>
      </c>
      <c r="G15" s="22">
        <f>+G17</f>
        <v>3258093.9800010002</v>
      </c>
      <c r="H15" s="22">
        <f>+H17</f>
        <v>3258093.9800010002</v>
      </c>
      <c r="I15" s="22">
        <v>12130097.019996999</v>
      </c>
      <c r="J15" s="22">
        <v>0</v>
      </c>
    </row>
    <row r="16" spans="1:12" s="24" customFormat="1" ht="12.75" x14ac:dyDescent="0.2">
      <c r="A16" s="19">
        <v>31</v>
      </c>
      <c r="B16" s="19" t="s">
        <v>17</v>
      </c>
      <c r="C16" s="20">
        <v>1000</v>
      </c>
      <c r="D16" s="20">
        <v>9.9999999999999995E-7</v>
      </c>
      <c r="E16" s="20">
        <v>9.9999999999999995E-7</v>
      </c>
      <c r="F16" s="20">
        <v>1000</v>
      </c>
      <c r="G16" s="20">
        <v>1.9999999999999999E-6</v>
      </c>
      <c r="H16" s="20">
        <v>1.9999999999999999E-6</v>
      </c>
      <c r="I16" s="20">
        <v>999.99999800000001</v>
      </c>
      <c r="J16" s="20">
        <v>0</v>
      </c>
    </row>
    <row r="17" spans="1:10" s="24" customFormat="1" ht="12.75" x14ac:dyDescent="0.2">
      <c r="A17" s="19">
        <v>32</v>
      </c>
      <c r="B17" s="19" t="s">
        <v>18</v>
      </c>
      <c r="C17" s="20">
        <v>15387191</v>
      </c>
      <c r="D17" s="20">
        <v>9.9999999999999995E-7</v>
      </c>
      <c r="E17" s="20">
        <v>9.9999999999999995E-7</v>
      </c>
      <c r="F17" s="20">
        <v>15387191</v>
      </c>
      <c r="G17" s="20">
        <f>3258093.980001</f>
        <v>3258093.9800010002</v>
      </c>
      <c r="H17" s="20">
        <f>3258093.980001</f>
        <v>3258093.9800010002</v>
      </c>
      <c r="I17" s="20">
        <v>12129097.019998999</v>
      </c>
      <c r="J17" s="20">
        <v>0</v>
      </c>
    </row>
    <row r="18" spans="1:10" s="30" customFormat="1" ht="12.75" x14ac:dyDescent="0.2">
      <c r="A18" s="28"/>
      <c r="B18" s="28"/>
      <c r="C18" s="27"/>
      <c r="D18" s="27"/>
      <c r="E18" s="27"/>
      <c r="F18" s="27"/>
      <c r="G18" s="27"/>
      <c r="H18" s="27"/>
      <c r="I18" s="27"/>
      <c r="J18" s="27"/>
    </row>
    <row r="19" spans="1:10" s="30" customFormat="1" ht="12.75" x14ac:dyDescent="0.2">
      <c r="A19" s="42">
        <v>5</v>
      </c>
      <c r="B19" s="42" t="s">
        <v>43</v>
      </c>
      <c r="C19" s="43">
        <f t="shared" ref="C19:J19" si="1">+C20+C21</f>
        <v>30581705505</v>
      </c>
      <c r="D19" s="43">
        <f t="shared" si="1"/>
        <v>9.0000000000000002E-6</v>
      </c>
      <c r="E19" s="43">
        <f t="shared" si="1"/>
        <v>9.0000000000000002E-6</v>
      </c>
      <c r="F19" s="43">
        <f t="shared" si="1"/>
        <v>30581705505</v>
      </c>
      <c r="G19" s="43">
        <f t="shared" si="1"/>
        <v>16711564682.900009</v>
      </c>
      <c r="H19" s="43">
        <f t="shared" si="1"/>
        <v>16711564682.900009</v>
      </c>
      <c r="I19" s="43">
        <f t="shared" si="1"/>
        <v>13870140822.099991</v>
      </c>
      <c r="J19" s="43">
        <f t="shared" si="1"/>
        <v>0</v>
      </c>
    </row>
    <row r="20" spans="1:10" s="30" customFormat="1" ht="12.75" x14ac:dyDescent="0.2">
      <c r="A20" s="44">
        <v>510</v>
      </c>
      <c r="B20" s="44" t="s">
        <v>44</v>
      </c>
      <c r="C20" s="45">
        <v>24761705505</v>
      </c>
      <c r="D20" s="45">
        <v>7.9999999999999996E-6</v>
      </c>
      <c r="E20" s="45">
        <v>7.9999999999999996E-6</v>
      </c>
      <c r="F20" s="45">
        <v>24761705505</v>
      </c>
      <c r="G20" s="45">
        <v>11272312347.900009</v>
      </c>
      <c r="H20" s="45">
        <v>11272312347.900009</v>
      </c>
      <c r="I20" s="45">
        <v>13489393157.099991</v>
      </c>
      <c r="J20" s="45">
        <v>0</v>
      </c>
    </row>
    <row r="21" spans="1:10" s="14" customFormat="1" x14ac:dyDescent="0.25">
      <c r="A21" s="19">
        <v>52</v>
      </c>
      <c r="B21" s="19" t="s">
        <v>45</v>
      </c>
      <c r="C21" s="20">
        <v>5820000000</v>
      </c>
      <c r="D21" s="20">
        <v>9.9999999999999995E-7</v>
      </c>
      <c r="E21" s="20">
        <v>9.9999999999999995E-7</v>
      </c>
      <c r="F21" s="20">
        <v>5820000000</v>
      </c>
      <c r="G21" s="20">
        <v>5439252335.000001</v>
      </c>
      <c r="H21" s="20">
        <v>5439252335.000001</v>
      </c>
      <c r="I21" s="20">
        <v>380747664.99999905</v>
      </c>
      <c r="J21" s="20">
        <v>0</v>
      </c>
    </row>
    <row r="22" spans="1:10" x14ac:dyDescent="0.25">
      <c r="F22" s="2"/>
    </row>
    <row r="23" spans="1:10" x14ac:dyDescent="0.25">
      <c r="C23" s="2"/>
      <c r="F23" s="2"/>
      <c r="G23" s="2"/>
      <c r="H23" s="2"/>
      <c r="I23" s="2"/>
      <c r="J23" s="2"/>
    </row>
    <row r="24" spans="1:10" x14ac:dyDescent="0.25">
      <c r="F24" s="2"/>
      <c r="G24" s="2"/>
      <c r="I24" s="2"/>
    </row>
    <row r="25" spans="1:10" x14ac:dyDescent="0.25">
      <c r="F25" s="2"/>
      <c r="G25" s="2"/>
      <c r="H25" s="2"/>
    </row>
    <row r="26" spans="1:10" x14ac:dyDescent="0.25">
      <c r="F26" s="2"/>
    </row>
    <row r="27" spans="1:10" x14ac:dyDescent="0.25">
      <c r="F27" s="2"/>
    </row>
    <row r="28" spans="1:10" x14ac:dyDescent="0.25">
      <c r="F28" s="2"/>
    </row>
  </sheetData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workbookViewId="0">
      <selection activeCell="L16" sqref="L16"/>
    </sheetView>
  </sheetViews>
  <sheetFormatPr baseColWidth="10" defaultRowHeight="15" x14ac:dyDescent="0.25"/>
  <cols>
    <col min="1" max="1" width="9.85546875" customWidth="1"/>
    <col min="2" max="2" width="27.85546875" customWidth="1"/>
    <col min="3" max="3" width="16.7109375" customWidth="1"/>
    <col min="4" max="4" width="16.5703125" customWidth="1"/>
    <col min="5" max="5" width="15.140625" customWidth="1"/>
    <col min="6" max="9" width="16.7109375" customWidth="1"/>
    <col min="10" max="10" width="14.5703125" customWidth="1"/>
    <col min="12" max="12" width="13.7109375" bestFit="1" customWidth="1"/>
  </cols>
  <sheetData>
    <row r="1" spans="1:37" ht="21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</row>
    <row r="2" spans="1:37" ht="19.5" customHeight="1" x14ac:dyDescent="0.25">
      <c r="A2" s="65" t="s">
        <v>54</v>
      </c>
      <c r="B2" s="65"/>
      <c r="C2" s="65"/>
      <c r="D2" s="65"/>
      <c r="E2" s="65"/>
      <c r="F2" s="65"/>
      <c r="G2" s="65"/>
      <c r="H2" s="65"/>
      <c r="I2" s="65"/>
      <c r="J2" s="65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7" x14ac:dyDescent="0.25">
      <c r="A3" s="1"/>
      <c r="C3" s="2"/>
      <c r="D3" s="2"/>
      <c r="E3" s="2"/>
      <c r="F3" s="49"/>
      <c r="G3" s="2"/>
      <c r="H3" s="2"/>
      <c r="I3" s="49"/>
      <c r="J3" s="2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37" ht="31.5" customHeight="1" x14ac:dyDescent="0.25">
      <c r="A4" s="50" t="s">
        <v>1</v>
      </c>
      <c r="B4" s="51" t="s">
        <v>2</v>
      </c>
      <c r="C4" s="3" t="s">
        <v>49</v>
      </c>
      <c r="D4" s="3" t="s">
        <v>41</v>
      </c>
      <c r="E4" s="3" t="s">
        <v>42</v>
      </c>
      <c r="F4" s="3" t="s">
        <v>3</v>
      </c>
      <c r="G4" s="52" t="s">
        <v>4</v>
      </c>
      <c r="H4" s="53" t="s">
        <v>5</v>
      </c>
      <c r="I4" s="54" t="s">
        <v>6</v>
      </c>
      <c r="J4" s="3" t="s">
        <v>7</v>
      </c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</row>
    <row r="5" spans="1:37" s="6" customFormat="1" ht="16.5" customHeight="1" x14ac:dyDescent="0.25">
      <c r="A5" s="4">
        <v>1</v>
      </c>
      <c r="B5" s="4" t="s">
        <v>8</v>
      </c>
      <c r="C5" s="5">
        <f>+C7+C9+C15+C19</f>
        <v>86061946148</v>
      </c>
      <c r="D5" s="5">
        <f>+D7+D9+D15+D19</f>
        <v>100960194330.80998</v>
      </c>
      <c r="E5" s="5">
        <f>+E7+E9+E15+E19</f>
        <v>324288492.00001001</v>
      </c>
      <c r="F5" s="5">
        <f>+F7+F9+F15+F19</f>
        <v>186697851986.81</v>
      </c>
      <c r="G5" s="5">
        <f>+G7+G9+G15+G19</f>
        <v>68000625112.860008</v>
      </c>
      <c r="H5" s="5">
        <f>+H7+H9+H15+H19</f>
        <v>67412882756.960007</v>
      </c>
      <c r="I5" s="5">
        <f>+I7+I9+I15+I19</f>
        <v>118697226873.95</v>
      </c>
      <c r="J5" s="5">
        <f>+J7+J9+J15+J19</f>
        <v>587742355.89999914</v>
      </c>
    </row>
    <row r="6" spans="1:37" s="6" customFormat="1" ht="9" customHeight="1" x14ac:dyDescent="0.25">
      <c r="A6" s="7"/>
      <c r="B6" s="7"/>
      <c r="C6" s="8"/>
      <c r="D6" s="8"/>
      <c r="E6" s="8"/>
      <c r="F6" s="8"/>
      <c r="G6" s="8"/>
      <c r="H6" s="8"/>
      <c r="I6" s="55"/>
      <c r="J6" s="56"/>
    </row>
    <row r="7" spans="1:37" s="11" customFormat="1" ht="15" customHeight="1" x14ac:dyDescent="0.2">
      <c r="A7" s="9" t="s">
        <v>9</v>
      </c>
      <c r="B7" s="9" t="s">
        <v>10</v>
      </c>
      <c r="C7" s="10">
        <v>11861246550</v>
      </c>
      <c r="D7" s="10">
        <v>3698726217.8199997</v>
      </c>
      <c r="E7" s="10">
        <v>0</v>
      </c>
      <c r="F7" s="10">
        <v>15559972767.82</v>
      </c>
      <c r="G7" s="10">
        <v>15559972767.82</v>
      </c>
      <c r="H7" s="10">
        <v>15559972767.82</v>
      </c>
      <c r="I7" s="57"/>
      <c r="J7" s="58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</row>
    <row r="8" spans="1:37" x14ac:dyDescent="0.25">
      <c r="A8" s="19"/>
      <c r="B8" s="19"/>
      <c r="C8" s="20"/>
      <c r="D8" s="20"/>
      <c r="E8" s="20"/>
      <c r="F8" s="20"/>
      <c r="G8" s="20"/>
      <c r="H8" s="20"/>
      <c r="I8" s="20"/>
      <c r="J8" s="20"/>
    </row>
    <row r="9" spans="1:37" s="12" customFormat="1" x14ac:dyDescent="0.25">
      <c r="A9" s="21">
        <v>2</v>
      </c>
      <c r="B9" s="21" t="s">
        <v>11</v>
      </c>
      <c r="C9" s="22">
        <v>25137511481.000004</v>
      </c>
      <c r="D9" s="22">
        <v>1659399968.5999999</v>
      </c>
      <c r="E9" s="22">
        <v>324288492</v>
      </c>
      <c r="F9" s="22">
        <v>26472622957.600002</v>
      </c>
      <c r="G9" s="22">
        <v>3428028080.5999999</v>
      </c>
      <c r="H9" s="22">
        <v>2840285725</v>
      </c>
      <c r="I9" s="22">
        <v>23044594877.000004</v>
      </c>
      <c r="J9" s="22">
        <v>587742355.5999999</v>
      </c>
    </row>
    <row r="10" spans="1:37" s="14" customFormat="1" x14ac:dyDescent="0.25">
      <c r="A10" s="19">
        <v>21</v>
      </c>
      <c r="B10" s="19" t="s">
        <v>12</v>
      </c>
      <c r="C10" s="20">
        <v>21927188443.000004</v>
      </c>
      <c r="D10" s="20">
        <v>9.9999999999999995E-7</v>
      </c>
      <c r="E10" s="20">
        <v>9.9999999999999995E-7</v>
      </c>
      <c r="F10" s="20">
        <v>21927188443.000004</v>
      </c>
      <c r="G10" s="20">
        <v>928472384</v>
      </c>
      <c r="H10" s="20">
        <v>531281744</v>
      </c>
      <c r="I10" s="20">
        <v>20998716059.000004</v>
      </c>
      <c r="J10" s="20">
        <v>397190640</v>
      </c>
    </row>
    <row r="11" spans="1:37" s="24" customFormat="1" ht="12.75" x14ac:dyDescent="0.2">
      <c r="A11" s="19">
        <v>22</v>
      </c>
      <c r="B11" s="19" t="s">
        <v>13</v>
      </c>
      <c r="C11" s="20">
        <v>11836666</v>
      </c>
      <c r="D11" s="20">
        <v>9.9999999999999995E-7</v>
      </c>
      <c r="E11" s="20">
        <v>9.9999999999999995E-7</v>
      </c>
      <c r="F11" s="20">
        <v>11836666</v>
      </c>
      <c r="G11" s="20">
        <v>38869058</v>
      </c>
      <c r="H11" s="20">
        <v>3667065</v>
      </c>
      <c r="I11" s="20">
        <v>-27032392</v>
      </c>
      <c r="J11" s="20">
        <v>35201993</v>
      </c>
    </row>
    <row r="12" spans="1:37" s="24" customFormat="1" ht="12.75" x14ac:dyDescent="0.2">
      <c r="A12" s="19">
        <v>23</v>
      </c>
      <c r="B12" s="19" t="s">
        <v>14</v>
      </c>
      <c r="C12" s="20">
        <v>2295380600</v>
      </c>
      <c r="D12" s="20">
        <v>9.9999999999999995E-7</v>
      </c>
      <c r="E12" s="20">
        <v>9.9999999999999995E-7</v>
      </c>
      <c r="F12" s="20">
        <v>2295380600</v>
      </c>
      <c r="G12" s="20">
        <v>223853600.00000101</v>
      </c>
      <c r="H12" s="20">
        <v>223853600.00000101</v>
      </c>
      <c r="I12" s="20">
        <v>2071526999.999999</v>
      </c>
      <c r="J12" s="20">
        <v>0</v>
      </c>
    </row>
    <row r="13" spans="1:37" s="24" customFormat="1" ht="12.75" x14ac:dyDescent="0.2">
      <c r="A13" s="19">
        <v>24</v>
      </c>
      <c r="B13" s="19" t="s">
        <v>15</v>
      </c>
      <c r="C13" s="20">
        <v>903105772</v>
      </c>
      <c r="D13" s="20">
        <v>1659399968.5999999</v>
      </c>
      <c r="E13" s="20">
        <v>324288492</v>
      </c>
      <c r="F13" s="20">
        <v>2238217248.5999999</v>
      </c>
      <c r="G13" s="20">
        <v>2236833038.6000009</v>
      </c>
      <c r="H13" s="20">
        <v>2081483316</v>
      </c>
      <c r="I13" s="20">
        <v>1384209.9999990463</v>
      </c>
      <c r="J13" s="20">
        <v>155349722.60000086</v>
      </c>
    </row>
    <row r="14" spans="1:37" s="24" customFormat="1" ht="12.75" x14ac:dyDescent="0.2">
      <c r="A14" s="19"/>
      <c r="B14" s="19"/>
      <c r="C14" s="20"/>
      <c r="D14" s="20"/>
      <c r="E14" s="20"/>
      <c r="F14" s="20"/>
      <c r="G14" s="20"/>
      <c r="H14" s="20"/>
      <c r="I14" s="20"/>
      <c r="J14" s="20"/>
    </row>
    <row r="15" spans="1:37" s="34" customFormat="1" ht="14.25" customHeight="1" x14ac:dyDescent="0.2">
      <c r="A15" s="21">
        <v>3</v>
      </c>
      <c r="B15" s="21" t="s">
        <v>16</v>
      </c>
      <c r="C15" s="22">
        <v>20907582</v>
      </c>
      <c r="D15" s="22">
        <v>9.9999999999999995E-7</v>
      </c>
      <c r="E15" s="22">
        <v>9.9999999999999995E-7</v>
      </c>
      <c r="F15" s="22">
        <v>20907582</v>
      </c>
      <c r="G15" s="22">
        <v>3135354.9699999997</v>
      </c>
      <c r="H15" s="22">
        <v>3135354.9699999997</v>
      </c>
      <c r="I15" s="22">
        <v>17772227.030000001</v>
      </c>
      <c r="J15" s="22">
        <v>0</v>
      </c>
    </row>
    <row r="16" spans="1:37" s="14" customFormat="1" x14ac:dyDescent="0.25">
      <c r="A16" s="19">
        <v>31</v>
      </c>
      <c r="B16" s="19" t="s">
        <v>17</v>
      </c>
      <c r="C16" s="20">
        <v>1000</v>
      </c>
      <c r="D16" s="20">
        <v>9.9999999999999995E-7</v>
      </c>
      <c r="E16" s="20">
        <v>9.9999999999999995E-7</v>
      </c>
      <c r="F16" s="20">
        <v>1000</v>
      </c>
      <c r="G16" s="20">
        <v>1.9999999999999999E-6</v>
      </c>
      <c r="H16" s="20">
        <v>1.9999999999999999E-6</v>
      </c>
      <c r="I16" s="20">
        <v>999.99999800000001</v>
      </c>
      <c r="J16" s="20">
        <v>0</v>
      </c>
    </row>
    <row r="17" spans="1:10" s="24" customFormat="1" ht="12.75" x14ac:dyDescent="0.2">
      <c r="A17" s="19">
        <v>32</v>
      </c>
      <c r="B17" s="19" t="s">
        <v>18</v>
      </c>
      <c r="C17" s="20">
        <v>20906582</v>
      </c>
      <c r="D17" s="20">
        <v>9.9999999999999995E-7</v>
      </c>
      <c r="E17" s="20">
        <v>9.9999999999999995E-7</v>
      </c>
      <c r="F17" s="20">
        <v>20906582</v>
      </c>
      <c r="G17" s="20">
        <v>3135354.9699999997</v>
      </c>
      <c r="H17" s="20">
        <v>3135354.9699999997</v>
      </c>
      <c r="I17" s="20">
        <v>17771227.030000001</v>
      </c>
      <c r="J17" s="20">
        <v>0</v>
      </c>
    </row>
    <row r="18" spans="1:10" s="24" customFormat="1" ht="12.75" x14ac:dyDescent="0.2">
      <c r="A18" s="19"/>
      <c r="B18" s="19"/>
      <c r="C18" s="20"/>
      <c r="D18" s="20"/>
      <c r="E18" s="20"/>
      <c r="F18" s="20"/>
      <c r="G18" s="20"/>
      <c r="H18" s="20"/>
      <c r="I18" s="20"/>
      <c r="J18" s="20"/>
    </row>
    <row r="19" spans="1:10" s="68" customFormat="1" ht="16.5" customHeight="1" x14ac:dyDescent="0.2">
      <c r="A19" s="21">
        <v>5</v>
      </c>
      <c r="B19" s="21" t="s">
        <v>50</v>
      </c>
      <c r="C19" s="22">
        <f>+C20+C21</f>
        <v>49042280535.000008</v>
      </c>
      <c r="D19" s="22">
        <f>+D20+D21</f>
        <v>95602068144.389984</v>
      </c>
      <c r="E19" s="22">
        <f>+E20+E21</f>
        <v>9.0000000000000002E-6</v>
      </c>
      <c r="F19" s="22">
        <f>+F20+F21</f>
        <v>144644348679.38998</v>
      </c>
      <c r="G19" s="22">
        <f>+G20+G21</f>
        <v>49009488909.470009</v>
      </c>
      <c r="H19" s="22">
        <f>+H20+H21</f>
        <v>49009488909.170006</v>
      </c>
      <c r="I19" s="22">
        <f>+I20+I21</f>
        <v>95634859769.919998</v>
      </c>
      <c r="J19" s="22">
        <f>+J20+J21</f>
        <v>0.29999923706054688</v>
      </c>
    </row>
    <row r="20" spans="1:10" s="14" customFormat="1" x14ac:dyDescent="0.25">
      <c r="A20" s="19">
        <v>51</v>
      </c>
      <c r="B20" s="19" t="s">
        <v>53</v>
      </c>
      <c r="C20" s="20">
        <v>46185094293.000008</v>
      </c>
      <c r="D20" s="20">
        <v>95602068144.389984</v>
      </c>
      <c r="E20" s="20">
        <v>7.9999999999999996E-6</v>
      </c>
      <c r="F20" s="20">
        <v>141787162437.38998</v>
      </c>
      <c r="G20" s="20">
        <v>46533050332.470009</v>
      </c>
      <c r="H20" s="20">
        <v>46533050332.170006</v>
      </c>
      <c r="I20" s="20">
        <v>95254112104.919998</v>
      </c>
      <c r="J20" s="20">
        <v>0.29999923706054688</v>
      </c>
    </row>
    <row r="21" spans="1:10" s="13" customFormat="1" ht="12.75" x14ac:dyDescent="0.2">
      <c r="A21" s="19">
        <v>52</v>
      </c>
      <c r="B21" s="19" t="s">
        <v>45</v>
      </c>
      <c r="C21" s="20">
        <v>2857186242</v>
      </c>
      <c r="D21" s="20">
        <v>9.9999999999999995E-7</v>
      </c>
      <c r="E21" s="20">
        <v>9.9999999999999995E-7</v>
      </c>
      <c r="F21" s="20">
        <v>2857186242</v>
      </c>
      <c r="G21" s="20">
        <v>2476438577.000001</v>
      </c>
      <c r="H21" s="20">
        <v>2476438577.000001</v>
      </c>
      <c r="I21" s="20">
        <v>380747664.99999905</v>
      </c>
      <c r="J21" s="20">
        <v>0</v>
      </c>
    </row>
    <row r="23" spans="1:10" x14ac:dyDescent="0.25">
      <c r="I23" s="2"/>
    </row>
    <row r="25" spans="1:10" x14ac:dyDescent="0.25">
      <c r="F25" s="2"/>
    </row>
    <row r="35" spans="1:10" x14ac:dyDescent="0.25">
      <c r="B35" s="69" t="s">
        <v>55</v>
      </c>
    </row>
    <row r="36" spans="1:10" s="60" customFormat="1" x14ac:dyDescent="0.25">
      <c r="A36" s="61">
        <v>4</v>
      </c>
      <c r="B36" s="61" t="s">
        <v>56</v>
      </c>
      <c r="C36" s="67">
        <v>9.9999999999999995E-7</v>
      </c>
      <c r="D36" s="67">
        <v>21423014028.549999</v>
      </c>
      <c r="E36" s="67">
        <v>9.9999999999999995E-7</v>
      </c>
      <c r="F36" s="67">
        <v>21423014028.549999</v>
      </c>
      <c r="G36" s="67">
        <v>20610693553.950001</v>
      </c>
      <c r="H36" s="67">
        <v>18486464520.950001</v>
      </c>
      <c r="I36" s="67">
        <v>812320474.59999847</v>
      </c>
      <c r="J36" s="67">
        <v>2124229033</v>
      </c>
    </row>
    <row r="37" spans="1:10" s="60" customFormat="1" x14ac:dyDescent="0.25">
      <c r="A37" s="61">
        <v>42</v>
      </c>
      <c r="B37" s="61" t="s">
        <v>57</v>
      </c>
      <c r="C37" s="67">
        <v>9.9999999999999995E-7</v>
      </c>
      <c r="D37" s="67">
        <v>6122388201.5500002</v>
      </c>
      <c r="E37" s="67">
        <v>9.9999999999999995E-7</v>
      </c>
      <c r="F37" s="67">
        <v>6122388201.5500002</v>
      </c>
      <c r="G37" s="67">
        <v>6122388201.5500011</v>
      </c>
      <c r="H37" s="67">
        <v>6122388201.5500011</v>
      </c>
      <c r="I37" s="67">
        <v>-9.5367431640625E-7</v>
      </c>
      <c r="J37" s="67">
        <v>0</v>
      </c>
    </row>
    <row r="38" spans="1:10" s="13" customFormat="1" ht="12.75" x14ac:dyDescent="0.2">
      <c r="A38" s="19">
        <v>4201</v>
      </c>
      <c r="B38" s="19" t="s">
        <v>58</v>
      </c>
      <c r="C38" s="20">
        <v>9.9999999999999995E-7</v>
      </c>
      <c r="D38" s="20">
        <v>6122388201.5500002</v>
      </c>
      <c r="E38" s="20">
        <v>9.9999999999999995E-7</v>
      </c>
      <c r="F38" s="20">
        <v>6122388201.5500002</v>
      </c>
      <c r="G38" s="20">
        <v>6122388201.5500011</v>
      </c>
      <c r="H38" s="20">
        <v>6122388201.5500011</v>
      </c>
      <c r="I38" s="20">
        <v>-9.5367431640625E-7</v>
      </c>
      <c r="J38" s="20">
        <v>0</v>
      </c>
    </row>
    <row r="39" spans="1:10" s="46" customFormat="1" ht="12.75" x14ac:dyDescent="0.2">
      <c r="A39" s="61">
        <v>43</v>
      </c>
      <c r="B39" s="61" t="s">
        <v>59</v>
      </c>
      <c r="C39" s="67">
        <v>9.9999999999999995E-7</v>
      </c>
      <c r="D39" s="67">
        <v>1902344181</v>
      </c>
      <c r="E39" s="67">
        <v>9.9999999999999995E-7</v>
      </c>
      <c r="F39" s="67">
        <v>1902344181</v>
      </c>
      <c r="G39" s="67">
        <v>1901344181.000001</v>
      </c>
      <c r="H39" s="67">
        <v>200000000.00000101</v>
      </c>
      <c r="I39" s="67">
        <v>999999.99999904633</v>
      </c>
      <c r="J39" s="67">
        <v>1701344181</v>
      </c>
    </row>
    <row r="40" spans="1:10" s="13" customFormat="1" ht="12.75" x14ac:dyDescent="0.2">
      <c r="A40" s="19">
        <v>4301</v>
      </c>
      <c r="B40" s="19" t="s">
        <v>60</v>
      </c>
      <c r="C40" s="20">
        <v>9.9999999999999995E-7</v>
      </c>
      <c r="D40" s="20">
        <v>1901344181</v>
      </c>
      <c r="E40" s="20">
        <v>9.9999999999999995E-7</v>
      </c>
      <c r="F40" s="20">
        <v>1901344181</v>
      </c>
      <c r="G40" s="20">
        <v>1901344181.000001</v>
      </c>
      <c r="H40" s="20">
        <v>200000000.00000101</v>
      </c>
      <c r="I40" s="20">
        <v>-9.5367431640625E-7</v>
      </c>
      <c r="J40" s="20">
        <v>1701344181</v>
      </c>
    </row>
    <row r="41" spans="1:10" s="13" customFormat="1" ht="12.75" x14ac:dyDescent="0.2">
      <c r="A41" s="19">
        <v>4302</v>
      </c>
      <c r="B41" s="19" t="s">
        <v>61</v>
      </c>
      <c r="C41" s="20">
        <v>9.9999999999999995E-7</v>
      </c>
      <c r="D41" s="20">
        <v>1000000</v>
      </c>
      <c r="E41" s="20">
        <v>9.9999999999999995E-7</v>
      </c>
      <c r="F41" s="20">
        <v>1000000</v>
      </c>
      <c r="G41" s="20">
        <v>1.9999999999999999E-6</v>
      </c>
      <c r="H41" s="20">
        <v>1.9999999999999999E-6</v>
      </c>
      <c r="I41" s="20">
        <v>999999.99999799998</v>
      </c>
      <c r="J41" s="20">
        <v>0</v>
      </c>
    </row>
    <row r="42" spans="1:10" s="46" customFormat="1" ht="12.75" x14ac:dyDescent="0.2">
      <c r="A42" s="61">
        <v>44</v>
      </c>
      <c r="B42" s="61" t="s">
        <v>62</v>
      </c>
      <c r="C42" s="67">
        <v>9.9999999999999995E-7</v>
      </c>
      <c r="D42" s="67">
        <v>13398281646</v>
      </c>
      <c r="E42" s="67">
        <v>9.9999999999999995E-7</v>
      </c>
      <c r="F42" s="67">
        <v>13398281646</v>
      </c>
      <c r="G42" s="67">
        <v>12586961171.400002</v>
      </c>
      <c r="H42" s="67">
        <v>12164076319.400002</v>
      </c>
      <c r="I42" s="67">
        <v>811320474.59999847</v>
      </c>
      <c r="J42" s="67">
        <v>422884852</v>
      </c>
    </row>
    <row r="43" spans="1:10" s="13" customFormat="1" ht="12.75" x14ac:dyDescent="0.2">
      <c r="A43" s="19">
        <v>4401</v>
      </c>
      <c r="B43" s="19" t="s">
        <v>63</v>
      </c>
      <c r="C43" s="20">
        <v>9.9999999999999995E-7</v>
      </c>
      <c r="D43" s="20">
        <v>13398281646</v>
      </c>
      <c r="E43" s="20">
        <v>9.9999999999999995E-7</v>
      </c>
      <c r="F43" s="20">
        <v>13398281646</v>
      </c>
      <c r="G43" s="20">
        <v>12586961171.400002</v>
      </c>
      <c r="H43" s="20">
        <v>12164076319.400002</v>
      </c>
      <c r="I43" s="20">
        <v>811320474.59999847</v>
      </c>
      <c r="J43" s="20">
        <v>422884852</v>
      </c>
    </row>
  </sheetData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topLeftCell="A19" workbookViewId="0">
      <selection activeCell="B43" sqref="B43"/>
    </sheetView>
  </sheetViews>
  <sheetFormatPr baseColWidth="10" defaultRowHeight="15" x14ac:dyDescent="0.2"/>
  <cols>
    <col min="1" max="1" width="11.5703125" style="24" bestFit="1" customWidth="1"/>
    <col min="2" max="2" width="32.42578125" style="24" customWidth="1"/>
    <col min="3" max="3" width="21.28515625" style="25" customWidth="1"/>
    <col min="4" max="5" width="17.140625" style="25" customWidth="1"/>
    <col min="6" max="6" width="15.140625" style="25" customWidth="1"/>
    <col min="7" max="10" width="17.140625" style="25" customWidth="1"/>
    <col min="11" max="11" width="15.28515625" style="25" bestFit="1" customWidth="1"/>
    <col min="12" max="12" width="14.7109375" style="24" bestFit="1" customWidth="1"/>
    <col min="13" max="16384" width="11.42578125" style="24"/>
  </cols>
  <sheetData>
    <row r="1" spans="1:18" customFormat="1" ht="15.75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35"/>
      <c r="M1" s="35"/>
    </row>
    <row r="2" spans="1:18" customFormat="1" ht="18" x14ac:dyDescent="0.25">
      <c r="A2" s="66" t="s">
        <v>64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35"/>
      <c r="M2" s="35"/>
    </row>
    <row r="3" spans="1:18" ht="12.75" x14ac:dyDescent="0.2"/>
    <row r="4" spans="1:18" ht="34.5" customHeight="1" x14ac:dyDescent="0.2">
      <c r="A4" s="70" t="s">
        <v>1</v>
      </c>
      <c r="B4" s="70" t="s">
        <v>2</v>
      </c>
      <c r="C4" s="71" t="s">
        <v>19</v>
      </c>
      <c r="D4" s="71" t="s">
        <v>41</v>
      </c>
      <c r="E4" s="72" t="s">
        <v>42</v>
      </c>
      <c r="F4" s="71" t="s">
        <v>46</v>
      </c>
      <c r="G4" s="71" t="s">
        <v>47</v>
      </c>
      <c r="H4" s="73" t="s">
        <v>20</v>
      </c>
      <c r="I4" s="74" t="s">
        <v>51</v>
      </c>
      <c r="J4" s="71" t="s">
        <v>21</v>
      </c>
      <c r="K4" s="75" t="s">
        <v>52</v>
      </c>
    </row>
    <row r="5" spans="1:18" s="32" customFormat="1" ht="18" customHeight="1" x14ac:dyDescent="0.2">
      <c r="A5" s="15">
        <v>0</v>
      </c>
      <c r="B5" s="15" t="s">
        <v>22</v>
      </c>
      <c r="C5" s="16">
        <f>+C6+C11+C15+C20+C25+C29</f>
        <v>86061946148</v>
      </c>
      <c r="D5" s="16">
        <f>+D6+D11+D15+D20+D25+D29</f>
        <v>100960194330.80998</v>
      </c>
      <c r="E5" s="16">
        <f>+E6+E11+E15+E20+E25+E29</f>
        <v>324288492</v>
      </c>
      <c r="F5" s="16">
        <f>+F6+F11+F15+F20+F25+F29</f>
        <v>85248560</v>
      </c>
      <c r="G5" s="16">
        <f>+G6+G11+G15+G20+G25+G29</f>
        <v>-85248560</v>
      </c>
      <c r="H5" s="16">
        <f>+H6+H11+H15+H20+H25+H29</f>
        <v>186697851986.80997</v>
      </c>
      <c r="I5" s="16">
        <f>+I6+I11+I15+I20+I25+I29</f>
        <v>48855792880.649994</v>
      </c>
      <c r="J5" s="16">
        <f>+J6+J11+J15+J20+J25+J29</f>
        <v>137842059106.16</v>
      </c>
      <c r="K5" s="16">
        <f>+K6+K11+K15+K20+K25+K29</f>
        <v>5340414392.4899998</v>
      </c>
      <c r="L5" s="31"/>
    </row>
    <row r="6" spans="1:18" s="12" customFormat="1" ht="16.5" customHeight="1" x14ac:dyDescent="0.25">
      <c r="A6" s="17">
        <v>5</v>
      </c>
      <c r="B6" s="17" t="s">
        <v>23</v>
      </c>
      <c r="C6" s="18">
        <f>+C7+C8+C9</f>
        <v>11851468169</v>
      </c>
      <c r="D6" s="18">
        <f>+D7+D8+D9</f>
        <v>0</v>
      </c>
      <c r="E6" s="18">
        <f>+E7+E8+E9</f>
        <v>0</v>
      </c>
      <c r="F6" s="18">
        <f>+F7+F8+F9</f>
        <v>0</v>
      </c>
      <c r="G6" s="18">
        <f>+G7+G8+G9</f>
        <v>0</v>
      </c>
      <c r="H6" s="18">
        <f>+H7+H8+H9</f>
        <v>11851468169</v>
      </c>
      <c r="I6" s="18">
        <f>+I7+I8+I9</f>
        <v>2816980735.0599999</v>
      </c>
      <c r="J6" s="18">
        <f>+J7+J8+J9</f>
        <v>9034487433.9400005</v>
      </c>
      <c r="K6" s="18">
        <f>+K7+K8+K9</f>
        <v>1006611956.0599999</v>
      </c>
      <c r="L6" s="33"/>
    </row>
    <row r="7" spans="1:18" ht="12.75" x14ac:dyDescent="0.2">
      <c r="A7" s="19">
        <v>51</v>
      </c>
      <c r="B7" s="20" t="s">
        <v>24</v>
      </c>
      <c r="C7" s="20">
        <v>7259560192</v>
      </c>
      <c r="D7" s="20">
        <v>0</v>
      </c>
      <c r="E7" s="20">
        <v>0</v>
      </c>
      <c r="F7" s="20">
        <v>0</v>
      </c>
      <c r="G7" s="20">
        <v>0</v>
      </c>
      <c r="H7" s="20">
        <v>7259560192</v>
      </c>
      <c r="I7" s="20">
        <v>1560811180</v>
      </c>
      <c r="J7" s="20">
        <v>5698749012</v>
      </c>
      <c r="K7" s="20">
        <v>593025921</v>
      </c>
      <c r="L7" s="81"/>
    </row>
    <row r="8" spans="1:18" ht="12.75" x14ac:dyDescent="0.2">
      <c r="A8" s="28">
        <v>52</v>
      </c>
      <c r="B8" s="28" t="s">
        <v>65</v>
      </c>
      <c r="C8" s="27">
        <v>3625740918</v>
      </c>
      <c r="D8" s="27">
        <v>0</v>
      </c>
      <c r="E8" s="27">
        <v>0</v>
      </c>
      <c r="F8" s="27">
        <v>0</v>
      </c>
      <c r="G8" s="27">
        <v>0</v>
      </c>
      <c r="H8" s="27">
        <v>3625740918</v>
      </c>
      <c r="I8" s="27">
        <v>1128716132</v>
      </c>
      <c r="J8" s="27">
        <v>2497024786</v>
      </c>
      <c r="K8" s="27">
        <v>286132612</v>
      </c>
      <c r="L8" s="81"/>
      <c r="M8" s="81"/>
      <c r="N8" s="81"/>
      <c r="O8" s="81"/>
      <c r="P8" s="81"/>
      <c r="Q8" s="81"/>
      <c r="R8" s="81"/>
    </row>
    <row r="9" spans="1:18" ht="12.75" x14ac:dyDescent="0.2">
      <c r="A9" s="19">
        <v>53</v>
      </c>
      <c r="B9" s="19" t="s">
        <v>25</v>
      </c>
      <c r="C9" s="20">
        <v>966167059</v>
      </c>
      <c r="D9" s="20">
        <v>0</v>
      </c>
      <c r="E9" s="20">
        <v>0</v>
      </c>
      <c r="F9" s="20">
        <v>0</v>
      </c>
      <c r="G9" s="20">
        <v>0</v>
      </c>
      <c r="H9" s="20">
        <v>966167059</v>
      </c>
      <c r="I9" s="20">
        <v>127453423.06</v>
      </c>
      <c r="J9" s="20">
        <v>838713635.94000006</v>
      </c>
      <c r="K9" s="20">
        <v>127453423.06</v>
      </c>
    </row>
    <row r="10" spans="1:18" ht="12.75" x14ac:dyDescent="0.2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</row>
    <row r="11" spans="1:18" x14ac:dyDescent="0.25">
      <c r="A11" s="17">
        <v>6</v>
      </c>
      <c r="B11" s="17" t="s">
        <v>26</v>
      </c>
      <c r="C11" s="18">
        <f>+C12+C13</f>
        <v>9193404630</v>
      </c>
      <c r="D11" s="18">
        <f t="shared" ref="D11:K11" si="0">+D12+D13</f>
        <v>0</v>
      </c>
      <c r="E11" s="18">
        <f t="shared" si="0"/>
        <v>0</v>
      </c>
      <c r="F11" s="18">
        <f t="shared" si="0"/>
        <v>0</v>
      </c>
      <c r="G11" s="18">
        <f t="shared" si="0"/>
        <v>0</v>
      </c>
      <c r="H11" s="18">
        <f t="shared" si="0"/>
        <v>9193404630</v>
      </c>
      <c r="I11" s="18">
        <f t="shared" si="0"/>
        <v>1123250321</v>
      </c>
      <c r="J11" s="18">
        <f t="shared" si="0"/>
        <v>8070154309</v>
      </c>
      <c r="K11" s="18">
        <f t="shared" si="0"/>
        <v>7274321</v>
      </c>
    </row>
    <row r="12" spans="1:18" ht="12.75" x14ac:dyDescent="0.2">
      <c r="A12" s="19">
        <v>611</v>
      </c>
      <c r="B12" s="19" t="s">
        <v>27</v>
      </c>
      <c r="C12" s="20">
        <v>8903120706</v>
      </c>
      <c r="D12" s="20">
        <v>0</v>
      </c>
      <c r="E12" s="20">
        <v>0</v>
      </c>
      <c r="F12" s="20">
        <v>0</v>
      </c>
      <c r="G12" s="20">
        <v>0</v>
      </c>
      <c r="H12" s="20">
        <v>8903120706</v>
      </c>
      <c r="I12" s="20">
        <v>1099002881</v>
      </c>
      <c r="J12" s="20">
        <v>7804117825</v>
      </c>
      <c r="K12" s="20">
        <v>7274321</v>
      </c>
    </row>
    <row r="13" spans="1:18" ht="12.75" x14ac:dyDescent="0.2">
      <c r="A13" s="19">
        <v>612</v>
      </c>
      <c r="B13" s="19" t="s">
        <v>28</v>
      </c>
      <c r="C13" s="20">
        <v>290283924</v>
      </c>
      <c r="D13" s="20">
        <v>0</v>
      </c>
      <c r="E13" s="20">
        <v>0</v>
      </c>
      <c r="F13" s="20">
        <v>0</v>
      </c>
      <c r="G13" s="20">
        <v>0</v>
      </c>
      <c r="H13" s="20">
        <v>290283924</v>
      </c>
      <c r="I13" s="20">
        <v>24247440</v>
      </c>
      <c r="J13" s="20">
        <v>266036484</v>
      </c>
      <c r="K13" s="20">
        <v>0</v>
      </c>
    </row>
    <row r="14" spans="1:18" s="29" customFormat="1" x14ac:dyDescent="0.25">
      <c r="A14" s="63"/>
      <c r="B14" s="63"/>
      <c r="C14" s="64"/>
      <c r="D14" s="64"/>
      <c r="E14" s="64"/>
      <c r="F14" s="64"/>
      <c r="G14" s="64"/>
      <c r="H14" s="64"/>
      <c r="I14" s="64"/>
      <c r="J14" s="64"/>
      <c r="K14" s="64"/>
    </row>
    <row r="15" spans="1:18" s="34" customFormat="1" x14ac:dyDescent="0.25">
      <c r="A15" s="23">
        <v>7</v>
      </c>
      <c r="B15" s="23" t="s">
        <v>29</v>
      </c>
      <c r="C15" s="62">
        <v>3210440492</v>
      </c>
      <c r="D15" s="62">
        <v>0</v>
      </c>
      <c r="E15" s="62">
        <v>0</v>
      </c>
      <c r="F15" s="62">
        <v>85248560</v>
      </c>
      <c r="G15" s="62">
        <v>-85248560</v>
      </c>
      <c r="H15" s="62">
        <v>3210440492</v>
      </c>
      <c r="I15" s="62">
        <v>667339142</v>
      </c>
      <c r="J15" s="62">
        <v>2543101350</v>
      </c>
      <c r="K15" s="62">
        <v>900000</v>
      </c>
    </row>
    <row r="16" spans="1:18" ht="12.75" x14ac:dyDescent="0.2">
      <c r="A16" s="19">
        <v>711</v>
      </c>
      <c r="B16" s="19" t="s">
        <v>30</v>
      </c>
      <c r="C16" s="20">
        <v>260000000</v>
      </c>
      <c r="D16" s="20">
        <v>0</v>
      </c>
      <c r="E16" s="20">
        <v>0</v>
      </c>
      <c r="F16" s="20">
        <v>0</v>
      </c>
      <c r="G16" s="20">
        <v>-85248560</v>
      </c>
      <c r="H16" s="20">
        <v>174751440</v>
      </c>
      <c r="I16" s="20">
        <v>4751440</v>
      </c>
      <c r="J16" s="20">
        <v>170000000</v>
      </c>
      <c r="K16" s="20">
        <v>900000</v>
      </c>
    </row>
    <row r="17" spans="1:12" s="82" customFormat="1" ht="13.5" customHeight="1" x14ac:dyDescent="0.2">
      <c r="A17" s="19">
        <v>712</v>
      </c>
      <c r="B17" s="19" t="s">
        <v>31</v>
      </c>
      <c r="C17" s="20">
        <v>50000000</v>
      </c>
      <c r="D17" s="20">
        <v>0</v>
      </c>
      <c r="E17" s="20">
        <v>0</v>
      </c>
      <c r="F17" s="20">
        <v>85248560</v>
      </c>
      <c r="G17" s="20">
        <v>0</v>
      </c>
      <c r="H17" s="20">
        <v>135248560</v>
      </c>
      <c r="I17" s="20">
        <v>0</v>
      </c>
      <c r="J17" s="20">
        <v>135248560</v>
      </c>
      <c r="K17" s="20">
        <v>0</v>
      </c>
    </row>
    <row r="18" spans="1:12" ht="12.75" x14ac:dyDescent="0.2">
      <c r="A18" s="19">
        <v>713</v>
      </c>
      <c r="B18" s="19" t="s">
        <v>32</v>
      </c>
      <c r="C18" s="20">
        <v>2900440492</v>
      </c>
      <c r="D18" s="20">
        <v>0</v>
      </c>
      <c r="E18" s="20">
        <v>0</v>
      </c>
      <c r="F18" s="20">
        <v>0</v>
      </c>
      <c r="G18" s="20">
        <v>0</v>
      </c>
      <c r="H18" s="20">
        <v>2900440492</v>
      </c>
      <c r="I18" s="20">
        <v>662587702</v>
      </c>
      <c r="J18" s="20">
        <v>2237852790</v>
      </c>
      <c r="K18" s="20">
        <v>0</v>
      </c>
    </row>
    <row r="19" spans="1:12" s="29" customFormat="1" x14ac:dyDescent="0.25">
      <c r="A19" s="63"/>
      <c r="B19" s="63"/>
      <c r="C19" s="64"/>
      <c r="D19" s="64"/>
      <c r="E19" s="64"/>
      <c r="F19" s="64"/>
      <c r="G19" s="64"/>
      <c r="H19" s="64"/>
      <c r="I19" s="64"/>
      <c r="J19" s="64"/>
      <c r="K19" s="64"/>
    </row>
    <row r="20" spans="1:12" ht="18.75" customHeight="1" x14ac:dyDescent="0.25">
      <c r="A20" s="17">
        <v>8</v>
      </c>
      <c r="B20" s="17" t="s">
        <v>33</v>
      </c>
      <c r="C20" s="43">
        <f>+C21+C22+C23</f>
        <v>12764352322</v>
      </c>
      <c r="D20" s="43">
        <f>+D21+D22+D23</f>
        <v>3557669877.5599999</v>
      </c>
      <c r="E20" s="43">
        <f>+E21+E22+E23</f>
        <v>324288492</v>
      </c>
      <c r="F20" s="43">
        <f>+F21+F22+F23</f>
        <v>0</v>
      </c>
      <c r="G20" s="43">
        <f>+G21+G22+G23</f>
        <v>0</v>
      </c>
      <c r="H20" s="43">
        <f>+H21+H22+H23</f>
        <v>15997733707.560001</v>
      </c>
      <c r="I20" s="43">
        <f>+I21+I22+I23</f>
        <v>8042221842.6999998</v>
      </c>
      <c r="J20" s="43">
        <f>+J21+J22+J23</f>
        <v>7955511864.8600006</v>
      </c>
      <c r="K20" s="43">
        <f>+K21+K22+K23</f>
        <v>1146623217.8</v>
      </c>
      <c r="L20" s="25"/>
    </row>
    <row r="21" spans="1:12" ht="12.75" x14ac:dyDescent="0.2">
      <c r="A21" s="19">
        <v>81</v>
      </c>
      <c r="B21" s="19" t="s">
        <v>34</v>
      </c>
      <c r="C21" s="20">
        <v>806835409</v>
      </c>
      <c r="D21" s="20">
        <v>1355715654.55</v>
      </c>
      <c r="E21" s="20">
        <v>324288492</v>
      </c>
      <c r="F21" s="20">
        <v>0</v>
      </c>
      <c r="G21" s="20">
        <v>0</v>
      </c>
      <c r="H21" s="20">
        <v>1838262571.55</v>
      </c>
      <c r="I21" s="20">
        <v>497103369</v>
      </c>
      <c r="J21" s="20">
        <v>1341159202.55</v>
      </c>
      <c r="K21" s="20">
        <v>301786895</v>
      </c>
    </row>
    <row r="22" spans="1:12" ht="12.75" x14ac:dyDescent="0.2">
      <c r="A22" s="19">
        <v>82</v>
      </c>
      <c r="B22" s="19" t="s">
        <v>35</v>
      </c>
      <c r="C22" s="20">
        <v>384677200</v>
      </c>
      <c r="D22" s="20">
        <v>266607156</v>
      </c>
      <c r="E22" s="20">
        <v>0</v>
      </c>
      <c r="F22" s="20">
        <v>0</v>
      </c>
      <c r="G22" s="20">
        <v>0</v>
      </c>
      <c r="H22" s="20">
        <v>651284356</v>
      </c>
      <c r="I22" s="20">
        <v>651284356</v>
      </c>
      <c r="J22" s="20">
        <v>0</v>
      </c>
      <c r="K22" s="20">
        <v>29234356</v>
      </c>
    </row>
    <row r="23" spans="1:12" ht="12.75" x14ac:dyDescent="0.2">
      <c r="A23" s="19">
        <v>83</v>
      </c>
      <c r="B23" s="19" t="s">
        <v>36</v>
      </c>
      <c r="C23" s="20">
        <v>11572839713</v>
      </c>
      <c r="D23" s="20">
        <v>1935347067.01</v>
      </c>
      <c r="E23" s="20">
        <v>0</v>
      </c>
      <c r="F23" s="20">
        <v>0</v>
      </c>
      <c r="G23" s="20">
        <v>0</v>
      </c>
      <c r="H23" s="20">
        <v>13508186780.01</v>
      </c>
      <c r="I23" s="20">
        <v>6893834117.6999998</v>
      </c>
      <c r="J23" s="20">
        <v>6614352662.3100004</v>
      </c>
      <c r="K23" s="20">
        <v>815601966.79999995</v>
      </c>
    </row>
    <row r="24" spans="1:12" x14ac:dyDescent="0.25">
      <c r="A24" s="63"/>
      <c r="B24" s="63"/>
      <c r="C24" s="64"/>
      <c r="D24" s="64"/>
      <c r="E24" s="64"/>
      <c r="F24" s="64"/>
      <c r="G24" s="64"/>
      <c r="H24" s="64"/>
      <c r="I24" s="64"/>
      <c r="J24" s="64"/>
      <c r="K24" s="64"/>
    </row>
    <row r="25" spans="1:12" s="34" customFormat="1" x14ac:dyDescent="0.25">
      <c r="A25" s="23">
        <v>10</v>
      </c>
      <c r="B25" s="23" t="s">
        <v>37</v>
      </c>
      <c r="C25" s="62">
        <f>+C26+C27</f>
        <v>49042280535</v>
      </c>
      <c r="D25" s="62">
        <f>+D26+D27</f>
        <v>95602068144.389984</v>
      </c>
      <c r="E25" s="62">
        <f>+E26+E27</f>
        <v>0</v>
      </c>
      <c r="F25" s="62">
        <f>+F26+F27</f>
        <v>0</v>
      </c>
      <c r="G25" s="62">
        <f>+G26+G27</f>
        <v>0</v>
      </c>
      <c r="H25" s="62">
        <f>+H26+H27</f>
        <v>144644348679.38998</v>
      </c>
      <c r="I25" s="62">
        <f>+I26+I27</f>
        <v>36206000839.889999</v>
      </c>
      <c r="J25" s="62">
        <f>+J26+J27</f>
        <v>108438347839.50002</v>
      </c>
      <c r="K25" s="62">
        <f>+K26+K27</f>
        <v>3179004897.6300001</v>
      </c>
    </row>
    <row r="26" spans="1:12" ht="12.75" x14ac:dyDescent="0.2">
      <c r="A26" s="19">
        <v>1001</v>
      </c>
      <c r="B26" s="19" t="s">
        <v>38</v>
      </c>
      <c r="C26" s="20">
        <v>46185094293</v>
      </c>
      <c r="D26" s="20">
        <v>95602068144.389984</v>
      </c>
      <c r="E26" s="20">
        <v>0</v>
      </c>
      <c r="F26" s="20">
        <v>0</v>
      </c>
      <c r="G26" s="20">
        <v>0</v>
      </c>
      <c r="H26" s="20">
        <v>141787162437.38998</v>
      </c>
      <c r="I26" s="20">
        <v>33729562262.889999</v>
      </c>
      <c r="J26" s="20">
        <v>108057600174.50002</v>
      </c>
      <c r="K26" s="20">
        <v>1516933747.6300001</v>
      </c>
    </row>
    <row r="27" spans="1:12" ht="12.75" x14ac:dyDescent="0.2">
      <c r="A27" s="19">
        <v>1002</v>
      </c>
      <c r="B27" s="19" t="s">
        <v>66</v>
      </c>
      <c r="C27" s="20">
        <v>2857186242</v>
      </c>
      <c r="D27" s="20">
        <v>0</v>
      </c>
      <c r="E27" s="20">
        <v>0</v>
      </c>
      <c r="F27" s="20">
        <v>0</v>
      </c>
      <c r="G27" s="20">
        <v>0</v>
      </c>
      <c r="H27" s="20">
        <v>2857186242</v>
      </c>
      <c r="I27" s="20">
        <v>2476438577</v>
      </c>
      <c r="J27" s="20">
        <v>380747665</v>
      </c>
      <c r="K27" s="20">
        <v>1662071150</v>
      </c>
    </row>
    <row r="28" spans="1:12" ht="12.75" x14ac:dyDescent="0.2"/>
    <row r="29" spans="1:12" s="34" customFormat="1" x14ac:dyDescent="0.25">
      <c r="A29" s="23">
        <v>94</v>
      </c>
      <c r="B29" s="23" t="s">
        <v>48</v>
      </c>
      <c r="C29" s="62">
        <v>0</v>
      </c>
      <c r="D29" s="62">
        <v>1800456308.8599999</v>
      </c>
      <c r="E29" s="62">
        <v>0</v>
      </c>
      <c r="F29" s="62">
        <v>0</v>
      </c>
      <c r="G29" s="62">
        <v>0</v>
      </c>
      <c r="H29" s="62">
        <v>1800456308.8599999</v>
      </c>
      <c r="I29" s="62">
        <v>0</v>
      </c>
      <c r="J29" s="62">
        <v>1800456308.8599999</v>
      </c>
      <c r="K29" s="62">
        <v>0</v>
      </c>
    </row>
    <row r="30" spans="1:12" ht="12.75" x14ac:dyDescent="0.2"/>
    <row r="31" spans="1:12" ht="12.75" x14ac:dyDescent="0.2"/>
    <row r="32" spans="1:12" ht="12.75" x14ac:dyDescent="0.2"/>
    <row r="33" spans="1:11" ht="12.75" x14ac:dyDescent="0.2"/>
    <row r="34" spans="1:11" ht="12.75" x14ac:dyDescent="0.2"/>
    <row r="35" spans="1:11" ht="12.75" x14ac:dyDescent="0.2"/>
    <row r="36" spans="1:11" ht="12.75" x14ac:dyDescent="0.2"/>
    <row r="37" spans="1:11" ht="18" customHeight="1" x14ac:dyDescent="0.2">
      <c r="B37" s="78" t="s">
        <v>67</v>
      </c>
    </row>
    <row r="38" spans="1:11" s="34" customFormat="1" x14ac:dyDescent="0.25">
      <c r="A38" s="23">
        <v>91</v>
      </c>
      <c r="B38" s="23" t="s">
        <v>68</v>
      </c>
      <c r="C38" s="62">
        <f>+C39+C41+C45</f>
        <v>0</v>
      </c>
      <c r="D38" s="62">
        <f>+D39+D41+D45</f>
        <v>21423014028.549999</v>
      </c>
      <c r="E38" s="62">
        <f>+E39+E41+E45</f>
        <v>0</v>
      </c>
      <c r="F38" s="62">
        <f>+F39+F41+F45</f>
        <v>0</v>
      </c>
      <c r="G38" s="62">
        <f>+G39+G41+G45</f>
        <v>0</v>
      </c>
      <c r="H38" s="62">
        <f>+H39+H41+H45</f>
        <v>21423014028.549999</v>
      </c>
      <c r="I38" s="62">
        <f>+I39+I41+I45</f>
        <v>17053732627.110001</v>
      </c>
      <c r="J38" s="62">
        <f>+J39+J41+J45</f>
        <v>4369281401.4400005</v>
      </c>
      <c r="K38" s="62">
        <f>+K39+K41+K45</f>
        <v>10614480</v>
      </c>
    </row>
    <row r="39" spans="1:11" x14ac:dyDescent="0.25">
      <c r="A39" s="79">
        <v>91</v>
      </c>
      <c r="B39" s="79" t="s">
        <v>75</v>
      </c>
      <c r="C39" s="80">
        <v>0</v>
      </c>
      <c r="D39" s="80">
        <v>5195388201.5500002</v>
      </c>
      <c r="E39" s="80">
        <v>0</v>
      </c>
      <c r="F39" s="80">
        <v>0</v>
      </c>
      <c r="G39" s="80">
        <v>0</v>
      </c>
      <c r="H39" s="80">
        <v>5195388201.5500002</v>
      </c>
      <c r="I39" s="80">
        <v>4192733448.71</v>
      </c>
      <c r="J39" s="80">
        <v>1002654752.8400002</v>
      </c>
      <c r="K39" s="80">
        <v>0</v>
      </c>
    </row>
    <row r="40" spans="1:11" s="29" customFormat="1" x14ac:dyDescent="0.25">
      <c r="A40" s="76"/>
      <c r="B40" s="76"/>
      <c r="C40" s="77"/>
      <c r="D40" s="77"/>
      <c r="E40" s="77"/>
      <c r="F40" s="77"/>
      <c r="G40" s="77"/>
      <c r="H40" s="77"/>
      <c r="I40" s="77"/>
      <c r="J40" s="77"/>
      <c r="K40" s="77"/>
    </row>
    <row r="41" spans="1:11" s="29" customFormat="1" x14ac:dyDescent="0.25">
      <c r="A41" s="76">
        <v>92</v>
      </c>
      <c r="B41" s="76" t="s">
        <v>69</v>
      </c>
      <c r="C41" s="77">
        <v>0</v>
      </c>
      <c r="D41" s="77">
        <v>14326281646</v>
      </c>
      <c r="E41" s="77">
        <v>0</v>
      </c>
      <c r="F41" s="77">
        <v>0</v>
      </c>
      <c r="G41" s="77">
        <v>0</v>
      </c>
      <c r="H41" s="77">
        <v>14326281646</v>
      </c>
      <c r="I41" s="77">
        <v>12860999178.4</v>
      </c>
      <c r="J41" s="77">
        <v>1465282467.6000004</v>
      </c>
      <c r="K41" s="77">
        <v>10614480</v>
      </c>
    </row>
    <row r="42" spans="1:11" ht="12.75" x14ac:dyDescent="0.2">
      <c r="A42" s="19">
        <v>9201</v>
      </c>
      <c r="B42" s="19" t="s">
        <v>70</v>
      </c>
      <c r="C42" s="20">
        <v>0</v>
      </c>
      <c r="D42" s="20">
        <v>928000000</v>
      </c>
      <c r="E42" s="20">
        <v>0</v>
      </c>
      <c r="F42" s="20">
        <v>0</v>
      </c>
      <c r="G42" s="20">
        <v>0</v>
      </c>
      <c r="H42" s="20">
        <v>928000000</v>
      </c>
      <c r="I42" s="20">
        <v>696922859</v>
      </c>
      <c r="J42" s="20">
        <v>231077141</v>
      </c>
      <c r="K42" s="20">
        <v>0</v>
      </c>
    </row>
    <row r="43" spans="1:11" ht="12.75" x14ac:dyDescent="0.2">
      <c r="A43" s="19">
        <v>9202</v>
      </c>
      <c r="B43" s="19" t="s">
        <v>71</v>
      </c>
      <c r="C43" s="20">
        <v>0</v>
      </c>
      <c r="D43" s="20">
        <v>13398281646</v>
      </c>
      <c r="E43" s="20">
        <v>0</v>
      </c>
      <c r="F43" s="20">
        <v>0</v>
      </c>
      <c r="G43" s="20">
        <v>0</v>
      </c>
      <c r="H43" s="20">
        <v>13398281646</v>
      </c>
      <c r="I43" s="20">
        <v>12164076319.4</v>
      </c>
      <c r="J43" s="20">
        <v>1234205326.6000004</v>
      </c>
      <c r="K43" s="20">
        <v>10614480</v>
      </c>
    </row>
    <row r="44" spans="1:11" s="29" customFormat="1" x14ac:dyDescent="0.25">
      <c r="A44" s="76"/>
      <c r="B44" s="76"/>
      <c r="C44" s="77"/>
      <c r="D44" s="77"/>
      <c r="E44" s="77"/>
      <c r="F44" s="77"/>
      <c r="G44" s="77"/>
      <c r="H44" s="77"/>
      <c r="I44" s="77"/>
      <c r="J44" s="77"/>
      <c r="K44" s="77"/>
    </row>
    <row r="45" spans="1:11" s="29" customFormat="1" x14ac:dyDescent="0.25">
      <c r="A45" s="76">
        <v>93</v>
      </c>
      <c r="B45" s="76" t="s">
        <v>72</v>
      </c>
      <c r="C45" s="77">
        <v>0</v>
      </c>
      <c r="D45" s="77">
        <v>1901344181</v>
      </c>
      <c r="E45" s="77">
        <v>0</v>
      </c>
      <c r="F45" s="77">
        <v>0</v>
      </c>
      <c r="G45" s="77">
        <v>0</v>
      </c>
      <c r="H45" s="77">
        <v>1901344181</v>
      </c>
      <c r="I45" s="77">
        <v>0</v>
      </c>
      <c r="J45" s="77">
        <v>1901344181</v>
      </c>
      <c r="K45" s="77">
        <v>0</v>
      </c>
    </row>
    <row r="46" spans="1:11" ht="12.75" x14ac:dyDescent="0.2">
      <c r="A46" s="19">
        <v>9301</v>
      </c>
      <c r="B46" s="19" t="s">
        <v>73</v>
      </c>
      <c r="C46" s="20">
        <v>0</v>
      </c>
      <c r="D46" s="20">
        <v>1701344181</v>
      </c>
      <c r="E46" s="20">
        <v>0</v>
      </c>
      <c r="F46" s="20">
        <v>0</v>
      </c>
      <c r="G46" s="20">
        <v>0</v>
      </c>
      <c r="H46" s="20">
        <v>1701344181</v>
      </c>
      <c r="I46" s="20">
        <v>0</v>
      </c>
      <c r="J46" s="20">
        <v>1701344181</v>
      </c>
      <c r="K46" s="20">
        <v>0</v>
      </c>
    </row>
    <row r="47" spans="1:11" ht="12.75" x14ac:dyDescent="0.2">
      <c r="A47" s="19">
        <v>9302</v>
      </c>
      <c r="B47" s="19" t="s">
        <v>74</v>
      </c>
      <c r="C47" s="20">
        <v>0</v>
      </c>
      <c r="D47" s="20">
        <v>200000000</v>
      </c>
      <c r="E47" s="20">
        <v>0</v>
      </c>
      <c r="F47" s="20">
        <v>0</v>
      </c>
      <c r="G47" s="20">
        <v>0</v>
      </c>
      <c r="H47" s="20">
        <v>200000000</v>
      </c>
      <c r="I47" s="20">
        <v>0</v>
      </c>
      <c r="J47" s="20">
        <v>200000000</v>
      </c>
      <c r="K47" s="20">
        <v>0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INGRESOS I. TRIMESTRE</vt:lpstr>
      <vt:lpstr>INGRESOS  II SEMESTRE</vt:lpstr>
      <vt:lpstr>GASTOS I.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</cp:lastModifiedBy>
  <dcterms:created xsi:type="dcterms:W3CDTF">2016-08-23T14:02:44Z</dcterms:created>
  <dcterms:modified xsi:type="dcterms:W3CDTF">2019-04-30T17:55:05Z</dcterms:modified>
</cp:coreProperties>
</file>